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i\Desktop\hugo\static\downloads\"/>
    </mc:Choice>
  </mc:AlternateContent>
  <xr:revisionPtr revIDLastSave="0" documentId="8_{D2A1CA09-1FDA-4561-A3D4-1D08EA9F685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puts" sheetId="1" r:id="rId1"/>
    <sheet name="Cash Flow" sheetId="2" r:id="rId2"/>
  </sheets>
  <definedNames>
    <definedName name="Demand_Dev">Inputs!$D$8</definedName>
    <definedName name="Demand_Em">Inputs!$D$10</definedName>
    <definedName name="Demand_Grw_Dev">Inputs!$C$9</definedName>
    <definedName name="Demand_Grw_Em">Inputs!$C$11</definedName>
    <definedName name="Discount_Rate">Inputs!$D$6</definedName>
    <definedName name="Start_Year">Inputs!$D$4</definedName>
    <definedName name="Tax_Rate">Inputs!$D$5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C11" i="2"/>
  <c r="C10" i="2"/>
  <c r="D7" i="2"/>
  <c r="E7" i="2" s="1"/>
  <c r="C6" i="2"/>
  <c r="C5" i="2"/>
  <c r="E14" i="2" l="1"/>
  <c r="F7" i="2"/>
  <c r="D14" i="2"/>
  <c r="D2" i="2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G7" i="2" l="1"/>
  <c r="F14" i="2"/>
  <c r="H7" i="2" l="1"/>
  <c r="G14" i="2"/>
  <c r="I7" i="2" l="1"/>
  <c r="H14" i="2"/>
  <c r="J7" i="2" l="1"/>
  <c r="I14" i="2"/>
  <c r="K7" i="2" l="1"/>
  <c r="J14" i="2"/>
  <c r="L7" i="2" l="1"/>
  <c r="K14" i="2"/>
  <c r="M7" i="2" l="1"/>
  <c r="L14" i="2"/>
  <c r="N7" i="2" l="1"/>
  <c r="M14" i="2"/>
  <c r="O7" i="2" l="1"/>
  <c r="N14" i="2"/>
  <c r="P7" i="2" l="1"/>
  <c r="O14" i="2"/>
  <c r="Q7" i="2" l="1"/>
  <c r="P14" i="2"/>
  <c r="R7" i="2" l="1"/>
  <c r="Q14" i="2"/>
  <c r="S7" i="2" l="1"/>
  <c r="S14" i="2" s="1"/>
  <c r="R14" i="2"/>
</calcChain>
</file>

<file path=xl/sharedStrings.xml><?xml version="1.0" encoding="utf-8"?>
<sst xmlns="http://schemas.openxmlformats.org/spreadsheetml/2006/main" count="19" uniqueCount="17">
  <si>
    <t>Inputs</t>
  </si>
  <si>
    <t>Start Year</t>
  </si>
  <si>
    <t>Tax Rate</t>
  </si>
  <si>
    <t>Discount Rate</t>
  </si>
  <si>
    <t>Demand in Developed</t>
  </si>
  <si>
    <t>Annual Demand Growth in Developed</t>
  </si>
  <si>
    <t>Demand in Emerging</t>
  </si>
  <si>
    <t>Annual Demand Growth in Emerging</t>
  </si>
  <si>
    <t>Demand</t>
  </si>
  <si>
    <t>Developed Market</t>
  </si>
  <si>
    <t>Demand in Developed in Start Year</t>
  </si>
  <si>
    <t>PV</t>
  </si>
  <si>
    <t>Demand in Developed by Year</t>
  </si>
  <si>
    <t>Emerging Market</t>
  </si>
  <si>
    <t>Demand in Emerging in Start Year</t>
  </si>
  <si>
    <t>Demand in Emerging by Year</t>
  </si>
  <si>
    <t>Total Demand by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</si>
</sst>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1"/>
  <sheetViews>
    <sheetView tabSelected="1" workbookViewId="0"/>
  </sheetViews>
  <sheetFormatPr defaultRowHeight="15" x14ac:dyDescent="0.25"/>
  <cols>
    <col min="2" max="2" width="36.28515625" customWidth="1"/>
  </cols>
  <sheetData>
    <row r="3" spans="2:4" x14ac:dyDescent="0.25">
      <c r="B3" t="s">
        <v>0</v>
      </c>
    </row>
    <row r="4" spans="2:4" x14ac:dyDescent="0.25">
      <c r="B4" t="s">
        <v>1</v>
      </c>
      <c r="D4">
        <v>2018</v>
      </c>
    </row>
    <row r="5" spans="2:4" x14ac:dyDescent="0.25">
      <c r="B5" t="s">
        <v>2</v>
      </c>
      <c r="D5" s="1">
        <v>0.25</v>
      </c>
    </row>
    <row r="6" spans="2:4" x14ac:dyDescent="0.25">
      <c r="B6" t="s">
        <v>3</v>
      </c>
      <c r="D6" s="1">
        <v>0.1</v>
      </c>
    </row>
    <row r="8" spans="2:4" x14ac:dyDescent="0.25">
      <c r="B8" t="s">
        <v>4</v>
      </c>
      <c r="D8" s="2">
        <v>1</v>
      </c>
    </row>
    <row r="9" spans="2:4" x14ac:dyDescent="0.25">
      <c r="B9" t="s">
        <v>5</v>
      </c>
      <c r="C9" s="1">
        <v>0.06</v>
      </c>
    </row>
    <row r="10" spans="2:4" x14ac:dyDescent="0.25">
      <c r="B10" t="s">
        <v>6</v>
      </c>
      <c r="D10">
        <v>0.75</v>
      </c>
    </row>
    <row r="11" spans="2:4" x14ac:dyDescent="0.25">
      <c r="B11" t="s">
        <v>7</v>
      </c>
      <c r="C11" s="1">
        <v>0.1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4"/>
  <sheetViews>
    <sheetView workbookViewId="0"/>
  </sheetViews>
  <sheetFormatPr defaultRowHeight="15" x14ac:dyDescent="0.25"/>
  <cols>
    <col min="2" max="2" width="36.7109375" customWidth="1"/>
  </cols>
  <sheetData>
    <row r="2" spans="2:19" x14ac:dyDescent="0.25">
      <c r="C2" s="3" t="s">
        <v>11</v>
      </c>
      <c r="D2">
        <f>Start_Year</f>
        <v>2018</v>
      </c>
      <c r="E2">
        <f>1+D2</f>
        <v>2019</v>
      </c>
      <c r="F2">
        <f t="shared" ref="F2:R2" si="0">1+E2</f>
        <v>2020</v>
      </c>
      <c r="G2">
        <f t="shared" si="0"/>
        <v>2021</v>
      </c>
      <c r="H2">
        <f t="shared" si="0"/>
        <v>2022</v>
      </c>
      <c r="I2">
        <f t="shared" si="0"/>
        <v>2023</v>
      </c>
      <c r="J2">
        <f t="shared" si="0"/>
        <v>2024</v>
      </c>
      <c r="K2">
        <f t="shared" si="0"/>
        <v>2025</v>
      </c>
      <c r="L2">
        <f t="shared" si="0"/>
        <v>2026</v>
      </c>
      <c r="M2">
        <f t="shared" si="0"/>
        <v>2027</v>
      </c>
      <c r="N2">
        <f t="shared" si="0"/>
        <v>2028</v>
      </c>
      <c r="O2">
        <f t="shared" si="0"/>
        <v>2029</v>
      </c>
      <c r="P2">
        <f t="shared" si="0"/>
        <v>2030</v>
      </c>
      <c r="Q2">
        <f t="shared" si="0"/>
        <v>2031</v>
      </c>
      <c r="R2">
        <f t="shared" si="0"/>
        <v>2032</v>
      </c>
      <c r="S2">
        <f>1+R2</f>
        <v>2033</v>
      </c>
    </row>
    <row r="3" spans="2:19" x14ac:dyDescent="0.25">
      <c r="B3" t="s">
        <v>8</v>
      </c>
    </row>
    <row r="4" spans="2:19" x14ac:dyDescent="0.25">
      <c r="B4" t="s">
        <v>9</v>
      </c>
    </row>
    <row r="5" spans="2:19" x14ac:dyDescent="0.25">
      <c r="B5" t="s">
        <v>10</v>
      </c>
      <c r="C5" s="2">
        <f>Demand_Dev</f>
        <v>1</v>
      </c>
    </row>
    <row r="6" spans="2:19" x14ac:dyDescent="0.25">
      <c r="B6" t="s">
        <v>5</v>
      </c>
      <c r="C6" s="1">
        <f>Demand_Grw_Dev</f>
        <v>0.06</v>
      </c>
    </row>
    <row r="7" spans="2:19" x14ac:dyDescent="0.25">
      <c r="B7" t="s">
        <v>12</v>
      </c>
      <c r="D7" s="2">
        <f>Demand_Dev</f>
        <v>1</v>
      </c>
      <c r="E7" s="2">
        <f>D7*(1+$C$6)</f>
        <v>1.06</v>
      </c>
      <c r="F7" s="2">
        <f t="shared" ref="F7:S7" si="1">E7*(1+$C$6)</f>
        <v>1.1236000000000002</v>
      </c>
      <c r="G7" s="2">
        <f t="shared" si="1"/>
        <v>1.1910160000000003</v>
      </c>
      <c r="H7" s="2">
        <f t="shared" si="1"/>
        <v>1.2624769600000003</v>
      </c>
      <c r="I7" s="2">
        <f t="shared" si="1"/>
        <v>1.3382255776000005</v>
      </c>
      <c r="J7" s="2">
        <f t="shared" si="1"/>
        <v>1.4185191122560006</v>
      </c>
      <c r="K7" s="2">
        <f t="shared" si="1"/>
        <v>1.5036302589913606</v>
      </c>
      <c r="L7" s="2">
        <f t="shared" si="1"/>
        <v>1.5938480745308423</v>
      </c>
      <c r="M7" s="2">
        <f t="shared" si="1"/>
        <v>1.6894789590026928</v>
      </c>
      <c r="N7" s="2">
        <f t="shared" si="1"/>
        <v>1.7908476965428546</v>
      </c>
      <c r="O7" s="2">
        <f t="shared" si="1"/>
        <v>1.8982985583354259</v>
      </c>
      <c r="P7" s="2">
        <f t="shared" si="1"/>
        <v>2.0121964718355514</v>
      </c>
      <c r="Q7" s="2">
        <f t="shared" si="1"/>
        <v>2.1329282601456847</v>
      </c>
      <c r="R7" s="2">
        <f t="shared" si="1"/>
        <v>2.2609039557544257</v>
      </c>
      <c r="S7" s="2">
        <f t="shared" si="1"/>
        <v>2.3965581930996915</v>
      </c>
    </row>
    <row r="9" spans="2:19" x14ac:dyDescent="0.25">
      <c r="B9" t="s">
        <v>13</v>
      </c>
    </row>
    <row r="10" spans="2:19" x14ac:dyDescent="0.25">
      <c r="B10" t="s">
        <v>14</v>
      </c>
      <c r="C10">
        <f>Demand_Em</f>
        <v>0.75</v>
      </c>
    </row>
    <row r="11" spans="2:19" x14ac:dyDescent="0.25">
      <c r="B11" t="s">
        <v>7</v>
      </c>
      <c r="C11" s="1">
        <f>Demand_Grw_Em</f>
        <v>0.1</v>
      </c>
    </row>
    <row r="12" spans="2:19" x14ac:dyDescent="0.25">
      <c r="B12" t="s">
        <v>15</v>
      </c>
      <c r="D12">
        <f>Demand_Em</f>
        <v>0.75</v>
      </c>
      <c r="E12" s="2">
        <f>D12*(1+$C$11)</f>
        <v>0.82500000000000007</v>
      </c>
      <c r="F12" s="2">
        <f t="shared" ref="F12:S12" si="2">E12*(1+$C$11)</f>
        <v>0.9075000000000002</v>
      </c>
      <c r="G12" s="2">
        <f t="shared" si="2"/>
        <v>0.9982500000000003</v>
      </c>
      <c r="H12" s="2">
        <f t="shared" si="2"/>
        <v>1.0980750000000004</v>
      </c>
      <c r="I12" s="2">
        <f t="shared" si="2"/>
        <v>1.2078825000000004</v>
      </c>
      <c r="J12" s="2">
        <f t="shared" si="2"/>
        <v>1.3286707500000006</v>
      </c>
      <c r="K12" s="2">
        <f t="shared" si="2"/>
        <v>1.4615378250000008</v>
      </c>
      <c r="L12" s="2">
        <f t="shared" si="2"/>
        <v>1.607691607500001</v>
      </c>
      <c r="M12" s="2">
        <f t="shared" si="2"/>
        <v>1.7684607682500011</v>
      </c>
      <c r="N12" s="2">
        <f t="shared" si="2"/>
        <v>1.9453068450750013</v>
      </c>
      <c r="O12" s="2">
        <f t="shared" si="2"/>
        <v>2.1398375295825014</v>
      </c>
      <c r="P12" s="2">
        <f t="shared" si="2"/>
        <v>2.3538212825407516</v>
      </c>
      <c r="Q12" s="2">
        <f t="shared" si="2"/>
        <v>2.589203410794827</v>
      </c>
      <c r="R12" s="2">
        <f t="shared" si="2"/>
        <v>2.8481237518743101</v>
      </c>
      <c r="S12" s="2">
        <f t="shared" si="2"/>
        <v>3.1329361270617415</v>
      </c>
    </row>
    <row r="14" spans="2:19" x14ac:dyDescent="0.25">
      <c r="B14" t="s">
        <v>16</v>
      </c>
      <c r="D14" s="2">
        <f>D7+D12</f>
        <v>1.75</v>
      </c>
      <c r="E14" s="2">
        <f t="shared" ref="E14:S14" si="3">E7+E12</f>
        <v>1.8850000000000002</v>
      </c>
      <c r="F14" s="2">
        <f t="shared" si="3"/>
        <v>2.0311000000000003</v>
      </c>
      <c r="G14" s="2">
        <f t="shared" si="3"/>
        <v>2.1892660000000008</v>
      </c>
      <c r="H14" s="2">
        <f t="shared" si="3"/>
        <v>2.3605519600000004</v>
      </c>
      <c r="I14" s="2">
        <f t="shared" si="3"/>
        <v>2.5461080776000009</v>
      </c>
      <c r="J14" s="2">
        <f t="shared" si="3"/>
        <v>2.7471898622560014</v>
      </c>
      <c r="K14" s="2">
        <f t="shared" si="3"/>
        <v>2.9651680839913617</v>
      </c>
      <c r="L14" s="2">
        <f t="shared" si="3"/>
        <v>3.2015396820308433</v>
      </c>
      <c r="M14" s="2">
        <f t="shared" si="3"/>
        <v>3.4579397272526942</v>
      </c>
      <c r="N14" s="2">
        <f t="shared" si="3"/>
        <v>3.7361545416178559</v>
      </c>
      <c r="O14" s="2">
        <f t="shared" si="3"/>
        <v>4.0381360879179269</v>
      </c>
      <c r="P14" s="2">
        <f t="shared" si="3"/>
        <v>4.366017754376303</v>
      </c>
      <c r="Q14" s="2">
        <f t="shared" si="3"/>
        <v>4.7221316709405112</v>
      </c>
      <c r="R14" s="2">
        <f t="shared" si="3"/>
        <v>5.1090277076287354</v>
      </c>
      <c r="S14" s="2">
        <f t="shared" si="3"/>
        <v>5.5294943201614331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Inputs</vt:lpstr>
      <vt:lpstr>Cash Flow</vt:lpstr>
      <vt:lpstr>Demand_Dev</vt:lpstr>
      <vt:lpstr>Demand_Em</vt:lpstr>
      <vt:lpstr>Demand_Grw_Dev</vt:lpstr>
      <vt:lpstr>Demand_Grw_Em</vt:lpstr>
      <vt:lpstr>Discount_Rate</vt:lpstr>
      <vt:lpstr>Start_Year</vt:lpstr>
      <vt:lpstr>Tax_Rate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nfranz</dc:creator>
  <cp:lastModifiedBy>Nicki</cp:lastModifiedBy>
  <dcterms:created xsi:type="dcterms:W3CDTF">2018-02-01T18:15:48Z</dcterms:created>
  <dcterms:modified xsi:type="dcterms:W3CDTF">2022-08-04T17:45:26Z</dcterms:modified>
</cp:coreProperties>
</file>